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an\Documents\New Branch Paperwork\"/>
    </mc:Choice>
  </mc:AlternateContent>
  <bookViews>
    <workbookView xWindow="0" yWindow="0" windowWidth="19200" windowHeight="7020" activeTab="1"/>
  </bookViews>
  <sheets>
    <sheet name="Production and Income" sheetId="1" r:id="rId1"/>
    <sheet name="Referal Partners and meeting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F4" i="2" l="1"/>
  <c r="G4" i="2" s="1"/>
  <c r="D5" i="2"/>
  <c r="F5" i="2" s="1"/>
  <c r="G5" i="2" s="1"/>
  <c r="D4" i="2"/>
  <c r="C14" i="2"/>
  <c r="D14" i="2" s="1"/>
  <c r="F14" i="2" s="1"/>
  <c r="G14" i="2" s="1"/>
  <c r="C13" i="2"/>
  <c r="D13" i="2" s="1"/>
  <c r="F13" i="2" s="1"/>
  <c r="G13" i="2" s="1"/>
  <c r="C12" i="2"/>
  <c r="D12" i="2" s="1"/>
  <c r="F12" i="2" s="1"/>
  <c r="G12" i="2" s="1"/>
  <c r="C11" i="2"/>
  <c r="D11" i="2" s="1"/>
  <c r="F11" i="2" s="1"/>
  <c r="G11" i="2" s="1"/>
  <c r="C10" i="2"/>
  <c r="D10" i="2" s="1"/>
  <c r="F10" i="2" s="1"/>
  <c r="G10" i="2" s="1"/>
  <c r="C9" i="2"/>
  <c r="D9" i="2" s="1"/>
  <c r="F9" i="2" s="1"/>
  <c r="G9" i="2" s="1"/>
  <c r="C8" i="2"/>
  <c r="D8" i="2" s="1"/>
  <c r="F8" i="2" s="1"/>
  <c r="G8" i="2" s="1"/>
  <c r="C7" i="2"/>
  <c r="D7" i="2" s="1"/>
  <c r="F7" i="2" s="1"/>
  <c r="G7" i="2" s="1"/>
  <c r="C6" i="2"/>
  <c r="D6" i="2" s="1"/>
  <c r="F6" i="2" s="1"/>
  <c r="G6" i="2" s="1"/>
  <c r="C5" i="2"/>
  <c r="C4" i="2"/>
  <c r="G3" i="2"/>
  <c r="F3" i="2"/>
  <c r="D3" i="2"/>
  <c r="C3" i="2"/>
  <c r="C14" i="1"/>
  <c r="D14" i="1" s="1"/>
  <c r="F14" i="1" s="1"/>
  <c r="G14" i="1" s="1"/>
  <c r="C13" i="1"/>
  <c r="C12" i="1"/>
  <c r="C11" i="1"/>
  <c r="C10" i="1"/>
  <c r="C9" i="1"/>
  <c r="C8" i="1"/>
  <c r="C7" i="1"/>
  <c r="C6" i="1"/>
  <c r="C5" i="1"/>
  <c r="C4" i="1"/>
  <c r="C3" i="1"/>
  <c r="C15" i="1" l="1"/>
  <c r="G3" i="1"/>
  <c r="F3" i="1"/>
  <c r="D13" i="1"/>
  <c r="F13" i="1" s="1"/>
  <c r="G13" i="1" s="1"/>
  <c r="D12" i="1"/>
  <c r="F12" i="1" s="1"/>
  <c r="G12" i="1" s="1"/>
  <c r="D11" i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D6" i="1"/>
  <c r="F6" i="1" s="1"/>
  <c r="G6" i="1" s="1"/>
  <c r="D5" i="1"/>
  <c r="F5" i="1" s="1"/>
  <c r="G5" i="1" s="1"/>
  <c r="D4" i="1"/>
  <c r="D3" i="1"/>
  <c r="F11" i="1" l="1"/>
  <c r="G11" i="1" s="1"/>
  <c r="D15" i="1"/>
  <c r="C19" i="1"/>
  <c r="F4" i="1"/>
  <c r="G4" i="1" l="1"/>
  <c r="G15" i="1" s="1"/>
  <c r="E19" i="1" s="1"/>
  <c r="F15" i="1"/>
  <c r="D19" i="1" s="1"/>
</calcChain>
</file>

<file path=xl/sharedStrings.xml><?xml version="1.0" encoding="utf-8"?>
<sst xmlns="http://schemas.openxmlformats.org/spreadsheetml/2006/main" count="55" uniqueCount="37">
  <si>
    <t>November</t>
  </si>
  <si>
    <t>December</t>
  </si>
  <si>
    <t>January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</si>
  <si>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</si>
  <si>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</si>
  <si>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</si>
  <si>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</si>
  <si>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</si>
  <si>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</si>
  <si>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</si>
  <si>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</si>
  <si>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Month</t>
  </si>
  <si>
    <t>Referal partners</t>
  </si>
  <si>
    <t>leads</t>
  </si>
  <si>
    <t>closed loans</t>
  </si>
  <si>
    <t>ave loan size</t>
  </si>
  <si>
    <t>volume</t>
  </si>
  <si>
    <t>commissions</t>
  </si>
  <si>
    <t>Units</t>
  </si>
  <si>
    <t>Volume</t>
  </si>
  <si>
    <t>commission</t>
  </si>
  <si>
    <t>Accounting for Lag between Referals and closings</t>
  </si>
  <si>
    <t>February</t>
  </si>
  <si>
    <t>1.6 leads per partner</t>
  </si>
  <si>
    <t>29% of Leads received</t>
  </si>
  <si>
    <t>volume x LO Comp</t>
  </si>
  <si>
    <t>TOTAL</t>
  </si>
  <si>
    <t>manually enter</t>
  </si>
  <si>
    <t>Closed Loan Goal</t>
  </si>
  <si>
    <t>Referal Partners Needed</t>
  </si>
  <si>
    <t>Leads Required</t>
  </si>
  <si>
    <t>Current Referal Partners</t>
  </si>
  <si>
    <t>Additional Partners Needed</t>
  </si>
  <si>
    <t>Meetings required to get partners</t>
  </si>
  <si>
    <t>Negative is agood thing because</t>
  </si>
  <si>
    <t xml:space="preserve">that means you have enough </t>
  </si>
  <si>
    <t>partners to hit your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</si>
</sst>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0" fillId="2" borderId="0" xfId="0" applyFill="1"/>
    <xf numFmtId="2" fontId="0" fillId="0" borderId="0" xfId="0" applyNumberFormat="1"/>
    <xf numFmtId="2" fontId="0" fillId="0" borderId="0" xfId="0" applyNumberFormat="1" applyAlignme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7" sqref="B17"/>
    </sheetView>
  </sheetViews>
  <sheetFormatPr defaultRowHeight="14.5" x14ac:dyDescent="0.35"/>
  <cols>
    <col min="1" max="1" width="9.90625" bestFit="1" customWidth="1"/>
    <col min="2" max="2" width="14.36328125" bestFit="1" customWidth="1"/>
    <col min="3" max="3" width="18.36328125" customWidth="1"/>
    <col min="4" max="4" width="19.08984375" customWidth="1"/>
    <col min="5" max="5" width="12.08984375" bestFit="1" customWidth="1"/>
    <col min="6" max="6" width="14.6328125" bestFit="1" customWidth="1"/>
    <col min="7" max="7" width="16.7265625" customWidth="1"/>
  </cols>
  <sheetData>
    <row r="1" spans="1:7" x14ac:dyDescent="0.35">
      <c r="B1" t="s">
        <v>27</v>
      </c>
      <c r="C1" t="s">
        <v>23</v>
      </c>
      <c r="D1" t="s">
        <v>24</v>
      </c>
      <c r="G1" t="s">
        <v>25</v>
      </c>
    </row>
    <row r="2" spans="1:7" x14ac:dyDescent="0.3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</row>
    <row r="3" spans="1:7" x14ac:dyDescent="0.35">
      <c r="A3" t="s">
        <v>2</v>
      </c>
      <c r="B3" s="4">
        <v>5</v>
      </c>
      <c r="C3">
        <f>B3*1.6</f>
        <v>8</v>
      </c>
      <c r="D3">
        <f>C3*0.29</f>
        <v>2.3199999999999998</v>
      </c>
      <c r="E3" s="1">
        <v>240000</v>
      </c>
      <c r="F3" s="2">
        <f>D3*E3</f>
        <v>556800</v>
      </c>
      <c r="G3" s="3">
        <f>F3*0.0125</f>
        <v>6960</v>
      </c>
    </row>
    <row r="4" spans="1:7" x14ac:dyDescent="0.35">
      <c r="A4" t="s">
        <v>22</v>
      </c>
      <c r="B4" s="4">
        <v>6</v>
      </c>
      <c r="C4">
        <f t="shared" ref="C4:C14" si="0">B4*1.6</f>
        <v>9.6000000000000014</v>
      </c>
      <c r="D4">
        <f t="shared" ref="D4:D14" si="1">C4*0.29</f>
        <v>2.7840000000000003</v>
      </c>
      <c r="E4" s="1">
        <v>240000</v>
      </c>
      <c r="F4" s="2">
        <f t="shared" ref="F4:F14" si="2">D4*E4</f>
        <v>668160.00000000012</v>
      </c>
      <c r="G4" s="3">
        <f t="shared" ref="G4:G14" si="3">F4*0.0125</f>
        <v>8352.0000000000018</v>
      </c>
    </row>
    <row r="5" spans="1:7" x14ac:dyDescent="0.35">
      <c r="A5" t="s">
        <v>3</v>
      </c>
      <c r="B5" s="4">
        <v>7</v>
      </c>
      <c r="C5">
        <f t="shared" si="0"/>
        <v>11.200000000000001</v>
      </c>
      <c r="D5">
        <f t="shared" si="1"/>
        <v>3.2480000000000002</v>
      </c>
      <c r="E5" s="1">
        <v>240000</v>
      </c>
      <c r="F5" s="2">
        <f t="shared" si="2"/>
        <v>779520</v>
      </c>
      <c r="G5" s="3">
        <f t="shared" si="3"/>
        <v>9744</v>
      </c>
    </row>
    <row r="6" spans="1:7" x14ac:dyDescent="0.35">
      <c r="A6" t="s">
        <v>4</v>
      </c>
      <c r="B6" s="4">
        <v>8</v>
      </c>
      <c r="C6">
        <f t="shared" si="0"/>
        <v>12.8</v>
      </c>
      <c r="D6">
        <f t="shared" si="1"/>
        <v>3.7119999999999997</v>
      </c>
      <c r="E6" s="1">
        <v>240000</v>
      </c>
      <c r="F6" s="2">
        <f t="shared" si="2"/>
        <v>890879.99999999988</v>
      </c>
      <c r="G6" s="3">
        <f t="shared" si="3"/>
        <v>11136</v>
      </c>
    </row>
    <row r="7" spans="1:7" x14ac:dyDescent="0.35">
      <c r="A7" t="s">
        <v>5</v>
      </c>
      <c r="B7" s="4">
        <v>10</v>
      </c>
      <c r="C7">
        <f t="shared" si="0"/>
        <v>16</v>
      </c>
      <c r="D7">
        <f t="shared" si="1"/>
        <v>4.6399999999999997</v>
      </c>
      <c r="E7" s="1">
        <v>240000</v>
      </c>
      <c r="F7" s="2">
        <f t="shared" si="2"/>
        <v>1113600</v>
      </c>
      <c r="G7" s="3">
        <f t="shared" si="3"/>
        <v>13920</v>
      </c>
    </row>
    <row r="8" spans="1:7" x14ac:dyDescent="0.35">
      <c r="A8" t="s">
        <v>6</v>
      </c>
      <c r="B8" s="4">
        <v>11</v>
      </c>
      <c r="C8">
        <f t="shared" si="0"/>
        <v>17.600000000000001</v>
      </c>
      <c r="D8">
        <f t="shared" si="1"/>
        <v>5.1040000000000001</v>
      </c>
      <c r="E8" s="1">
        <v>240000</v>
      </c>
      <c r="F8" s="2">
        <f t="shared" si="2"/>
        <v>1224960</v>
      </c>
      <c r="G8" s="3">
        <f t="shared" si="3"/>
        <v>15312</v>
      </c>
    </row>
    <row r="9" spans="1:7" x14ac:dyDescent="0.35">
      <c r="A9" t="s">
        <v>7</v>
      </c>
      <c r="B9" s="4">
        <v>11</v>
      </c>
      <c r="C9">
        <f t="shared" si="0"/>
        <v>17.600000000000001</v>
      </c>
      <c r="D9">
        <f t="shared" si="1"/>
        <v>5.1040000000000001</v>
      </c>
      <c r="E9" s="1">
        <v>240000</v>
      </c>
      <c r="F9" s="2">
        <f t="shared" si="2"/>
        <v>1224960</v>
      </c>
      <c r="G9" s="3">
        <f t="shared" si="3"/>
        <v>15312</v>
      </c>
    </row>
    <row r="10" spans="1:7" x14ac:dyDescent="0.35">
      <c r="A10" t="s">
        <v>8</v>
      </c>
      <c r="B10" s="4">
        <v>11</v>
      </c>
      <c r="C10">
        <f t="shared" si="0"/>
        <v>17.600000000000001</v>
      </c>
      <c r="D10">
        <f t="shared" si="1"/>
        <v>5.1040000000000001</v>
      </c>
      <c r="E10" s="1">
        <v>240000</v>
      </c>
      <c r="F10" s="2">
        <f t="shared" si="2"/>
        <v>1224960</v>
      </c>
      <c r="G10" s="3">
        <f t="shared" si="3"/>
        <v>15312</v>
      </c>
    </row>
    <row r="11" spans="1:7" x14ac:dyDescent="0.35">
      <c r="A11" t="s">
        <v>9</v>
      </c>
      <c r="B11" s="4">
        <v>13</v>
      </c>
      <c r="C11">
        <f t="shared" si="0"/>
        <v>20.8</v>
      </c>
      <c r="D11">
        <f t="shared" si="1"/>
        <v>6.032</v>
      </c>
      <c r="E11" s="1">
        <v>240000</v>
      </c>
      <c r="F11" s="2">
        <f t="shared" si="2"/>
        <v>1447680</v>
      </c>
      <c r="G11" s="3">
        <f t="shared" si="3"/>
        <v>18096</v>
      </c>
    </row>
    <row r="12" spans="1:7" x14ac:dyDescent="0.35">
      <c r="A12" t="s">
        <v>10</v>
      </c>
      <c r="B12" s="4">
        <v>13</v>
      </c>
      <c r="C12">
        <f t="shared" si="0"/>
        <v>20.8</v>
      </c>
      <c r="D12">
        <f t="shared" si="1"/>
        <v>6.032</v>
      </c>
      <c r="E12" s="1">
        <v>240000</v>
      </c>
      <c r="F12" s="2">
        <f t="shared" si="2"/>
        <v>1447680</v>
      </c>
      <c r="G12" s="3">
        <f t="shared" si="3"/>
        <v>18096</v>
      </c>
    </row>
    <row r="13" spans="1:7" x14ac:dyDescent="0.35">
      <c r="A13" t="s">
        <v>0</v>
      </c>
      <c r="B13" s="4">
        <v>14</v>
      </c>
      <c r="C13">
        <f t="shared" si="0"/>
        <v>22.400000000000002</v>
      </c>
      <c r="D13">
        <f t="shared" si="1"/>
        <v>6.4960000000000004</v>
      </c>
      <c r="E13" s="1">
        <v>240000</v>
      </c>
      <c r="F13" s="2">
        <f t="shared" si="2"/>
        <v>1559040</v>
      </c>
      <c r="G13" s="3">
        <f t="shared" si="3"/>
        <v>19488</v>
      </c>
    </row>
    <row r="14" spans="1:7" x14ac:dyDescent="0.35">
      <c r="A14" t="s">
        <v>1</v>
      </c>
      <c r="B14" s="4">
        <v>14</v>
      </c>
      <c r="C14">
        <f t="shared" si="0"/>
        <v>22.400000000000002</v>
      </c>
      <c r="D14">
        <f t="shared" si="1"/>
        <v>6.4960000000000004</v>
      </c>
      <c r="E14" s="1">
        <v>240000</v>
      </c>
      <c r="F14" s="2">
        <f t="shared" si="2"/>
        <v>1559040</v>
      </c>
      <c r="G14" s="3">
        <f t="shared" si="3"/>
        <v>19488</v>
      </c>
    </row>
    <row r="15" spans="1:7" x14ac:dyDescent="0.35">
      <c r="A15" t="s">
        <v>26</v>
      </c>
      <c r="B15" s="7"/>
      <c r="C15">
        <f>SUM(C3:C14)</f>
        <v>196.80000000000004</v>
      </c>
      <c r="D15">
        <f>SUM(D3:D14)</f>
        <v>57.072000000000003</v>
      </c>
      <c r="F15" s="2">
        <f>SUM(F3:F14)</f>
        <v>13697280</v>
      </c>
      <c r="G15" s="3">
        <f>SUM(G3:G14)</f>
        <v>171216</v>
      </c>
    </row>
    <row r="16" spans="1:7" x14ac:dyDescent="0.35">
      <c r="G16" s="3"/>
    </row>
    <row r="17" spans="3:5" x14ac:dyDescent="0.35">
      <c r="C17" t="s">
        <v>21</v>
      </c>
    </row>
    <row r="18" spans="3:5" x14ac:dyDescent="0.35">
      <c r="C18" t="s">
        <v>18</v>
      </c>
      <c r="D18" t="s">
        <v>19</v>
      </c>
      <c r="E18" t="s">
        <v>20</v>
      </c>
    </row>
    <row r="19" spans="3:5" x14ac:dyDescent="0.35">
      <c r="C19">
        <f>D15*0.75</f>
        <v>42.804000000000002</v>
      </c>
      <c r="D19" s="2">
        <f>F15*0.75</f>
        <v>10272960</v>
      </c>
      <c r="E19" s="2">
        <f>G15*0.75</f>
        <v>128412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18" sqref="B18"/>
    </sheetView>
  </sheetViews>
  <sheetFormatPr defaultRowHeight="14.5" x14ac:dyDescent="0.35"/>
  <cols>
    <col min="1" max="1" width="9.90625" bestFit="1" customWidth="1"/>
    <col min="2" max="2" width="15.1796875" bestFit="1" customWidth="1"/>
    <col min="3" max="3" width="13.6328125" bestFit="1" customWidth="1"/>
    <col min="4" max="4" width="21.36328125" bestFit="1" customWidth="1"/>
    <col min="5" max="5" width="21.26953125" bestFit="1" customWidth="1"/>
    <col min="6" max="6" width="27.6328125" bestFit="1" customWidth="1"/>
    <col min="7" max="7" width="29.26953125" bestFit="1" customWidth="1"/>
  </cols>
  <sheetData>
    <row r="1" spans="1:7" x14ac:dyDescent="0.35">
      <c r="B1" t="s">
        <v>27</v>
      </c>
      <c r="E1" t="s">
        <v>27</v>
      </c>
    </row>
    <row r="2" spans="1:7" x14ac:dyDescent="0.35">
      <c r="A2" t="s">
        <v>11</v>
      </c>
      <c r="B2" t="s">
        <v>28</v>
      </c>
      <c r="C2" t="s">
        <v>30</v>
      </c>
      <c r="D2" t="s">
        <v>29</v>
      </c>
      <c r="E2" t="s">
        <v>31</v>
      </c>
      <c r="F2" t="s">
        <v>32</v>
      </c>
      <c r="G2" t="s">
        <v>33</v>
      </c>
    </row>
    <row r="3" spans="1:7" x14ac:dyDescent="0.35">
      <c r="A3" t="s">
        <v>2</v>
      </c>
      <c r="B3" s="4">
        <v>4</v>
      </c>
      <c r="C3" s="6">
        <f>B3/0.29</f>
        <v>13.793103448275863</v>
      </c>
      <c r="D3" s="5">
        <f>C3/1.6</f>
        <v>8.6206896551724146</v>
      </c>
      <c r="E3" s="4">
        <v>5</v>
      </c>
      <c r="F3" s="6">
        <f>D3-E3</f>
        <v>3.6206896551724146</v>
      </c>
      <c r="G3" s="5">
        <f>F3/0.25</f>
        <v>14.482758620689658</v>
      </c>
    </row>
    <row r="4" spans="1:7" x14ac:dyDescent="0.35">
      <c r="A4" t="s">
        <v>22</v>
      </c>
      <c r="B4" s="4">
        <v>4</v>
      </c>
      <c r="C4" s="6">
        <f t="shared" ref="C4:C14" si="0">B4/0.29</f>
        <v>13.793103448275863</v>
      </c>
      <c r="D4" s="5">
        <f t="shared" ref="D4:D15" si="1">C4/1.6</f>
        <v>8.6206896551724146</v>
      </c>
      <c r="E4" s="4">
        <v>6</v>
      </c>
      <c r="F4" s="6">
        <f t="shared" ref="F4:F14" si="2">D4-E4</f>
        <v>2.6206896551724146</v>
      </c>
      <c r="G4" s="5">
        <f t="shared" ref="G4:G14" si="3">F4/0.25</f>
        <v>10.482758620689658</v>
      </c>
    </row>
    <row r="5" spans="1:7" x14ac:dyDescent="0.35">
      <c r="A5" t="s">
        <v>3</v>
      </c>
      <c r="B5" s="4">
        <v>4</v>
      </c>
      <c r="C5" s="6">
        <f t="shared" si="0"/>
        <v>13.793103448275863</v>
      </c>
      <c r="D5" s="5">
        <f t="shared" si="1"/>
        <v>8.6206896551724146</v>
      </c>
      <c r="E5" s="4">
        <v>7</v>
      </c>
      <c r="F5" s="6">
        <f t="shared" si="2"/>
        <v>1.6206896551724146</v>
      </c>
      <c r="G5" s="5">
        <f t="shared" si="3"/>
        <v>6.4827586206896584</v>
      </c>
    </row>
    <row r="6" spans="1:7" x14ac:dyDescent="0.35">
      <c r="A6" t="s">
        <v>4</v>
      </c>
      <c r="B6" s="4">
        <v>5</v>
      </c>
      <c r="C6" s="6">
        <f t="shared" si="0"/>
        <v>17.241379310344829</v>
      </c>
      <c r="D6" s="5">
        <f t="shared" si="1"/>
        <v>10.775862068965518</v>
      </c>
      <c r="E6" s="4">
        <v>8</v>
      </c>
      <c r="F6" s="6">
        <f t="shared" si="2"/>
        <v>2.7758620689655178</v>
      </c>
      <c r="G6" s="5">
        <f t="shared" si="3"/>
        <v>11.103448275862071</v>
      </c>
    </row>
    <row r="7" spans="1:7" x14ac:dyDescent="0.35">
      <c r="A7" t="s">
        <v>5</v>
      </c>
      <c r="B7" s="4">
        <v>5</v>
      </c>
      <c r="C7" s="6">
        <f t="shared" si="0"/>
        <v>17.241379310344829</v>
      </c>
      <c r="D7" s="5">
        <f t="shared" si="1"/>
        <v>10.775862068965518</v>
      </c>
      <c r="E7" s="4">
        <v>10</v>
      </c>
      <c r="F7" s="6">
        <f t="shared" si="2"/>
        <v>0.77586206896551779</v>
      </c>
      <c r="G7" s="5">
        <f t="shared" si="3"/>
        <v>3.1034482758620712</v>
      </c>
    </row>
    <row r="8" spans="1:7" x14ac:dyDescent="0.35">
      <c r="A8" t="s">
        <v>6</v>
      </c>
      <c r="B8" s="4">
        <v>5</v>
      </c>
      <c r="C8" s="6">
        <f t="shared" si="0"/>
        <v>17.241379310344829</v>
      </c>
      <c r="D8" s="5">
        <f t="shared" si="1"/>
        <v>10.775862068965518</v>
      </c>
      <c r="E8" s="4">
        <v>11</v>
      </c>
      <c r="F8" s="6">
        <f t="shared" si="2"/>
        <v>-0.22413793103448221</v>
      </c>
      <c r="G8" s="5">
        <f t="shared" si="3"/>
        <v>-0.89655172413792883</v>
      </c>
    </row>
    <row r="9" spans="1:7" x14ac:dyDescent="0.35">
      <c r="A9" t="s">
        <v>7</v>
      </c>
      <c r="B9" s="4">
        <v>6</v>
      </c>
      <c r="C9" s="6">
        <f t="shared" si="0"/>
        <v>20.689655172413794</v>
      </c>
      <c r="D9" s="5">
        <f t="shared" si="1"/>
        <v>12.931034482758621</v>
      </c>
      <c r="E9" s="4">
        <v>11</v>
      </c>
      <c r="F9" s="6">
        <f t="shared" si="2"/>
        <v>1.931034482758621</v>
      </c>
      <c r="G9" s="5">
        <f t="shared" si="3"/>
        <v>7.724137931034484</v>
      </c>
    </row>
    <row r="10" spans="1:7" x14ac:dyDescent="0.35">
      <c r="A10" t="s">
        <v>8</v>
      </c>
      <c r="B10" s="4">
        <v>6</v>
      </c>
      <c r="C10" s="6">
        <f t="shared" si="0"/>
        <v>20.689655172413794</v>
      </c>
      <c r="D10" s="5">
        <f t="shared" si="1"/>
        <v>12.931034482758621</v>
      </c>
      <c r="E10" s="4">
        <v>11</v>
      </c>
      <c r="F10" s="6">
        <f t="shared" si="2"/>
        <v>1.931034482758621</v>
      </c>
      <c r="G10" s="5">
        <f t="shared" si="3"/>
        <v>7.724137931034484</v>
      </c>
    </row>
    <row r="11" spans="1:7" x14ac:dyDescent="0.35">
      <c r="A11" t="s">
        <v>9</v>
      </c>
      <c r="B11" s="4">
        <v>6</v>
      </c>
      <c r="C11" s="6">
        <f t="shared" si="0"/>
        <v>20.689655172413794</v>
      </c>
      <c r="D11" s="5">
        <f t="shared" si="1"/>
        <v>12.931034482758621</v>
      </c>
      <c r="E11" s="4">
        <v>13</v>
      </c>
      <c r="F11" s="6">
        <f t="shared" si="2"/>
        <v>-6.8965517241379004E-2</v>
      </c>
      <c r="G11" s="5">
        <f t="shared" si="3"/>
        <v>-0.27586206896551602</v>
      </c>
    </row>
    <row r="12" spans="1:7" x14ac:dyDescent="0.35">
      <c r="A12" t="s">
        <v>10</v>
      </c>
      <c r="B12" s="4">
        <v>7</v>
      </c>
      <c r="C12" s="6">
        <f t="shared" si="0"/>
        <v>24.137931034482762</v>
      </c>
      <c r="D12" s="5">
        <f t="shared" si="1"/>
        <v>15.086206896551726</v>
      </c>
      <c r="E12" s="4">
        <v>13</v>
      </c>
      <c r="F12" s="6">
        <f t="shared" si="2"/>
        <v>2.086206896551726</v>
      </c>
      <c r="G12" s="5">
        <f t="shared" si="3"/>
        <v>8.3448275862069039</v>
      </c>
    </row>
    <row r="13" spans="1:7" x14ac:dyDescent="0.35">
      <c r="A13" t="s">
        <v>0</v>
      </c>
      <c r="B13" s="4">
        <v>7</v>
      </c>
      <c r="C13" s="6">
        <f t="shared" si="0"/>
        <v>24.137931034482762</v>
      </c>
      <c r="D13" s="5">
        <f t="shared" si="1"/>
        <v>15.086206896551726</v>
      </c>
      <c r="E13" s="4">
        <v>14</v>
      </c>
      <c r="F13" s="6">
        <f t="shared" si="2"/>
        <v>1.086206896551726</v>
      </c>
      <c r="G13" s="5">
        <f t="shared" si="3"/>
        <v>4.3448275862069039</v>
      </c>
    </row>
    <row r="14" spans="1:7" x14ac:dyDescent="0.35">
      <c r="A14" t="s">
        <v>1</v>
      </c>
      <c r="B14" s="4">
        <v>7</v>
      </c>
      <c r="C14" s="6">
        <f t="shared" si="0"/>
        <v>24.137931034482762</v>
      </c>
      <c r="D14" s="5">
        <f t="shared" si="1"/>
        <v>15.086206896551726</v>
      </c>
      <c r="E14" s="4">
        <v>14</v>
      </c>
      <c r="F14" s="6">
        <f t="shared" si="2"/>
        <v>1.086206896551726</v>
      </c>
      <c r="G14" s="5">
        <f t="shared" si="3"/>
        <v>4.3448275862069039</v>
      </c>
    </row>
    <row r="15" spans="1:7" x14ac:dyDescent="0.35">
      <c r="B15">
        <f>SUM(B3:B14)</f>
        <v>66</v>
      </c>
      <c r="C15" s="5">
        <f>SUM(C3:C14)</f>
        <v>227.58620689655172</v>
      </c>
      <c r="D15" s="5"/>
      <c r="F15" t="s">
        <v>34</v>
      </c>
      <c r="G15" t="s">
        <v>34</v>
      </c>
    </row>
    <row r="16" spans="1:7" x14ac:dyDescent="0.35">
      <c r="F16" t="s">
        <v>35</v>
      </c>
      <c r="G16" t="s">
        <v>35</v>
      </c>
    </row>
    <row r="17" spans="6:7" x14ac:dyDescent="0.35">
      <c r="F17" t="s">
        <v>36</v>
      </c>
      <c r="G1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and Income</vt:lpstr>
      <vt:lpstr>Referal Partners and meetings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</dc:creator>
  <cp:lastModifiedBy>regan</cp:lastModifiedBy>
  <dcterms:created xsi:type="dcterms:W3CDTF">2018-09-26T19:42:20Z</dcterms:created>
  <dcterms:modified xsi:type="dcterms:W3CDTF">2018-12-11T05:39:10Z</dcterms:modified>
</cp:coreProperties>
</file>